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730" windowHeight="11760" tabRatio="781"/>
  </bookViews>
  <sheets>
    <sheet name="Справка о потребленных КУ" sheetId="9" r:id="rId1"/>
    <sheet name="МУСОР" sheetId="10" r:id="rId2"/>
  </sheets>
  <calcPr calcId="144525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E6" i="9" l="1"/>
  <c r="F6" i="9"/>
  <c r="G19" i="10" l="1"/>
  <c r="G6" i="10" s="1"/>
  <c r="H6" i="10" s="1"/>
  <c r="H9" i="10" l="1"/>
  <c r="I15" i="10"/>
  <c r="I16" i="10"/>
  <c r="I17" i="10"/>
  <c r="I18" i="10"/>
  <c r="I14" i="10"/>
  <c r="E7" i="10"/>
  <c r="I7" i="10" s="1"/>
  <c r="E5" i="10"/>
  <c r="I6" i="10" s="1"/>
  <c r="D19" i="10"/>
  <c r="E9" i="9" l="1"/>
  <c r="H8" i="10" l="1"/>
  <c r="E8" i="10"/>
  <c r="I8" i="10" l="1"/>
  <c r="I9" i="10" s="1"/>
  <c r="G6" i="9" l="1"/>
  <c r="F9" i="9" l="1"/>
</calcChain>
</file>

<file path=xl/sharedStrings.xml><?xml version="1.0" encoding="utf-8"?>
<sst xmlns="http://schemas.openxmlformats.org/spreadsheetml/2006/main" count="55" uniqueCount="49">
  <si>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</si>
  <si>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</si>
  <si>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</si>
  <si>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</si>
  <si>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</si>
  <si>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</si>
  <si>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</si>
  <si>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</si>
  <si>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</si>
  <si>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</si>
  <si>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</si>
  <si>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</si>
  <si>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</si>
  <si>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</si>
  <si>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</si>
  <si>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</si>
  <si>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</si>
  <si>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</si>
  <si>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</si>
  <si>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</si>
  <si>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</si>
  <si>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</si>
  <si>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</si>
  <si>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</si>
  <si>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</si>
  <si>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</si>
  <si>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</si>
  <si>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</si>
  <si>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</si>
  <si>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</si>
  <si>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Рассрочка стоимости вывоза сетки за период с 15.10.19 г. по 31.05.20 г. на 7 месяцев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</si>
  <si>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</si>
  <si>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</si>
  <si>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</si>
  <si>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</si>
  <si>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</si>
  <si>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</si>
  <si>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</si>
  <si>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</si>
  <si>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</si>
  <si>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</si>
  <si>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</si>
  <si>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</si>
  <si>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</si>
  <si>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</si>
  <si>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</si>
  <si>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</si>
  <si>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Отчет по вывозу ТКО за ноябрь 2020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</si>
  <si>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декабрь</t>
    </r>
    <r>
      <rPr>
        <b/>
        <sz val="18"/>
        <color rgb="FFFF0000"/>
        <rFont val="Times New Roman"/>
        <family val="1"/>
        <charset val="204"/>
      </rPr>
      <t xml:space="preserve"> 2020 </t>
    </r>
    <r>
      <rPr>
        <b/>
        <sz val="14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</si>
</sst>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2" formatCode="_-* #,##0_р_._-;\-* #,##0_р_._-;_-* &quot;-&quot;??_р_._-;_-@_-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6" fontId="9" fillId="0" borderId="0" xfId="0" applyNumberFormat="1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" fontId="6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72" fontId="6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3" xfId="0" applyFont="1" applyBorder="1"/>
    <xf numFmtId="2" fontId="6" fillId="0" borderId="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7" fillId="0" borderId="3" xfId="0" applyNumberFormat="1" applyFont="1" applyBorder="1"/>
    <xf numFmtId="0" fontId="5" fillId="0" borderId="3" xfId="0" applyFont="1" applyBorder="1"/>
    <xf numFmtId="165" fontId="18" fillId="3" borderId="3" xfId="1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F9" sqref="F9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46" t="s">
        <v>48</v>
      </c>
      <c r="B1" s="47"/>
      <c r="C1" s="47"/>
      <c r="D1" s="47"/>
      <c r="E1" s="47"/>
      <c r="F1" s="47"/>
      <c r="G1" s="48"/>
    </row>
    <row r="2" spans="1:11" ht="22.5" customHeight="1" x14ac:dyDescent="0.2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 x14ac:dyDescent="0.2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 x14ac:dyDescent="0.25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 x14ac:dyDescent="0.25">
      <c r="A5" s="9" t="s">
        <v>18</v>
      </c>
      <c r="B5" s="7" t="s">
        <v>9</v>
      </c>
      <c r="C5" s="4" t="s">
        <v>10</v>
      </c>
      <c r="D5" s="39">
        <v>66700.52</v>
      </c>
      <c r="E5" s="35">
        <v>590.99</v>
      </c>
      <c r="F5" s="13"/>
      <c r="G5" s="13"/>
    </row>
    <row r="6" spans="1:11" ht="39.75" customHeight="1" x14ac:dyDescent="0.2">
      <c r="A6" s="9" t="s">
        <v>18</v>
      </c>
      <c r="B6" s="7" t="s">
        <v>13</v>
      </c>
      <c r="C6" s="4" t="s">
        <v>10</v>
      </c>
      <c r="D6" s="14"/>
      <c r="E6" s="36">
        <f>1770*0.051</f>
        <v>90.27</v>
      </c>
      <c r="F6" s="36">
        <f>167*3.6*0.051</f>
        <v>30.661200000000001</v>
      </c>
      <c r="G6" s="36">
        <f>G7*0.051</f>
        <v>2.907</v>
      </c>
      <c r="H6" s="3"/>
      <c r="I6" s="18"/>
      <c r="J6" s="20"/>
    </row>
    <row r="7" spans="1:11" ht="39.75" customHeight="1" x14ac:dyDescent="0.2">
      <c r="A7" s="9" t="s">
        <v>11</v>
      </c>
      <c r="B7" s="5" t="s">
        <v>21</v>
      </c>
      <c r="C7" s="4" t="s">
        <v>15</v>
      </c>
      <c r="D7" s="14"/>
      <c r="E7" s="22">
        <v>1770</v>
      </c>
      <c r="F7" s="22">
        <v>601.20000000000005</v>
      </c>
      <c r="G7" s="23">
        <v>57</v>
      </c>
      <c r="H7" s="3"/>
      <c r="I7" s="19"/>
      <c r="J7" s="21"/>
      <c r="K7" s="17"/>
    </row>
    <row r="8" spans="1:11" ht="24" customHeight="1" x14ac:dyDescent="0.2">
      <c r="A8" s="9" t="s">
        <v>11</v>
      </c>
      <c r="B8" s="5" t="s">
        <v>20</v>
      </c>
      <c r="C8" s="4" t="s">
        <v>15</v>
      </c>
      <c r="D8" s="16"/>
      <c r="E8" s="22">
        <v>1649.1</v>
      </c>
      <c r="F8" s="22">
        <v>1227.5</v>
      </c>
      <c r="G8" s="23">
        <v>57</v>
      </c>
      <c r="H8" s="3"/>
    </row>
    <row r="9" spans="1:11" ht="24" customHeight="1" x14ac:dyDescent="0.2">
      <c r="A9" s="9" t="s">
        <v>11</v>
      </c>
      <c r="B9" s="8" t="s">
        <v>16</v>
      </c>
      <c r="C9" s="4" t="s">
        <v>15</v>
      </c>
      <c r="D9" s="14"/>
      <c r="E9" s="22">
        <f>E7+E8</f>
        <v>3419.1</v>
      </c>
      <c r="F9" s="22">
        <f>F7+F8</f>
        <v>1828.7</v>
      </c>
      <c r="G9" s="23">
        <v>114</v>
      </c>
      <c r="H9" s="2"/>
    </row>
    <row r="10" spans="1:11" ht="24" customHeight="1" x14ac:dyDescent="0.2">
      <c r="A10" s="9" t="s">
        <v>14</v>
      </c>
      <c r="B10" s="7" t="s">
        <v>17</v>
      </c>
      <c r="C10" s="4" t="s">
        <v>12</v>
      </c>
      <c r="D10" s="14"/>
      <c r="E10" s="25">
        <v>118598</v>
      </c>
      <c r="F10" s="13"/>
      <c r="G10" s="24">
        <v>39346</v>
      </c>
      <c r="H10" s="6"/>
    </row>
    <row r="15" spans="1:11" x14ac:dyDescent="0.2">
      <c r="I15" s="2"/>
    </row>
    <row r="16" spans="1:11" x14ac:dyDescent="0.2">
      <c r="H16" s="15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workbookViewId="0">
      <selection activeCell="I10" sqref="I10"/>
    </sheetView>
  </sheetViews>
  <sheetFormatPr defaultRowHeight="12.75" x14ac:dyDescent="0.2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 x14ac:dyDescent="0.3">
      <c r="A2" s="54" t="s">
        <v>47</v>
      </c>
      <c r="B2" s="54"/>
      <c r="C2" s="54"/>
      <c r="D2" s="54"/>
      <c r="E2" s="54"/>
      <c r="F2" s="54"/>
      <c r="G2" s="54"/>
      <c r="H2" s="54"/>
      <c r="I2"/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5" t="s">
        <v>23</v>
      </c>
      <c r="B4" s="55"/>
      <c r="C4" s="55"/>
      <c r="D4" s="55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 x14ac:dyDescent="0.2">
      <c r="A5" s="56" t="s">
        <v>27</v>
      </c>
      <c r="B5" s="56"/>
      <c r="C5" s="56"/>
      <c r="D5" s="56"/>
      <c r="E5" s="11">
        <f>11279.8+11667.6+12130.7-414</f>
        <v>34664.100000000006</v>
      </c>
      <c r="F5" s="29">
        <v>866.1</v>
      </c>
      <c r="G5" s="29">
        <v>234.21</v>
      </c>
      <c r="H5" s="30">
        <v>202847.84</v>
      </c>
      <c r="I5" s="31"/>
    </row>
    <row r="6" spans="1:9" ht="18.75" x14ac:dyDescent="0.2">
      <c r="A6" s="40"/>
      <c r="B6" s="41"/>
      <c r="C6" s="41"/>
      <c r="D6" s="42"/>
      <c r="E6" s="11"/>
      <c r="F6" s="29"/>
      <c r="G6" s="29">
        <f>G5-G19</f>
        <v>228.483</v>
      </c>
      <c r="H6" s="45">
        <f>G6*F5</f>
        <v>197889.1263</v>
      </c>
      <c r="I6" s="31">
        <f>H6/E5</f>
        <v>5.7087628497494514</v>
      </c>
    </row>
    <row r="7" spans="1:9" ht="18.75" x14ac:dyDescent="0.2">
      <c r="A7" s="57" t="s">
        <v>28</v>
      </c>
      <c r="B7" s="58"/>
      <c r="C7" s="58"/>
      <c r="D7" s="59"/>
      <c r="E7" s="11">
        <f>11279.8+11667.6+12130.7-414</f>
        <v>34664.100000000006</v>
      </c>
      <c r="F7" s="29">
        <v>866.1</v>
      </c>
      <c r="G7" s="29">
        <v>0.9</v>
      </c>
      <c r="H7" s="45">
        <v>7904.03</v>
      </c>
      <c r="I7" s="31">
        <f>H7/E7</f>
        <v>0.22801774746784131</v>
      </c>
    </row>
    <row r="8" spans="1:9" ht="39" customHeight="1" x14ac:dyDescent="0.2">
      <c r="A8" s="50" t="s">
        <v>30</v>
      </c>
      <c r="B8" s="51"/>
      <c r="C8" s="51"/>
      <c r="D8" s="52"/>
      <c r="E8" s="11">
        <f>11279.8+11667.6+12130.7-93.6-86.1</f>
        <v>34898.400000000009</v>
      </c>
      <c r="F8" s="29"/>
      <c r="G8" s="29"/>
      <c r="H8" s="30">
        <f>59280.23/7</f>
        <v>8468.6042857142857</v>
      </c>
      <c r="I8" s="31">
        <f>H8/E8</f>
        <v>0.24266454295080242</v>
      </c>
    </row>
    <row r="9" spans="1:9" ht="20.25" x14ac:dyDescent="0.3">
      <c r="A9" s="53" t="s">
        <v>29</v>
      </c>
      <c r="B9" s="53"/>
      <c r="C9" s="53"/>
      <c r="D9" s="53"/>
      <c r="E9" s="32"/>
      <c r="F9" s="28"/>
      <c r="G9" s="28"/>
      <c r="H9" s="33">
        <f>SUM(H6:H7)</f>
        <v>205793.1563</v>
      </c>
      <c r="I9" s="34">
        <f>SUM(I5:I8)</f>
        <v>6.1794451401680952</v>
      </c>
    </row>
    <row r="13" spans="1:9" ht="15.75" x14ac:dyDescent="0.25">
      <c r="A13" s="37" t="s">
        <v>31</v>
      </c>
      <c r="B13" s="37"/>
      <c r="C13" s="37"/>
      <c r="D13" s="37"/>
      <c r="E13" s="37"/>
      <c r="F13" s="37"/>
      <c r="G13" s="37"/>
      <c r="H13" s="37"/>
    </row>
    <row r="14" spans="1:9" ht="15.75" x14ac:dyDescent="0.25">
      <c r="A14" s="38">
        <v>1</v>
      </c>
      <c r="B14" s="38" t="s">
        <v>32</v>
      </c>
      <c r="C14" s="38"/>
      <c r="D14" s="38">
        <v>93.6</v>
      </c>
      <c r="E14" s="38" t="s">
        <v>33</v>
      </c>
      <c r="F14" s="38" t="s">
        <v>34</v>
      </c>
      <c r="G14" s="38">
        <v>0.72</v>
      </c>
      <c r="H14" s="38">
        <v>623.59</v>
      </c>
      <c r="I14" s="10">
        <f>D14*6.32</f>
        <v>591.55200000000002</v>
      </c>
    </row>
    <row r="15" spans="1:9" ht="15.75" x14ac:dyDescent="0.25">
      <c r="A15" s="38">
        <v>2</v>
      </c>
      <c r="B15" s="38" t="s">
        <v>35</v>
      </c>
      <c r="C15" s="38"/>
      <c r="D15" s="38">
        <v>86.1</v>
      </c>
      <c r="E15" s="38" t="s">
        <v>36</v>
      </c>
      <c r="F15" s="38" t="s">
        <v>37</v>
      </c>
      <c r="G15" s="38">
        <v>0.43049999999999999</v>
      </c>
      <c r="H15" s="38">
        <v>372.85</v>
      </c>
      <c r="I15" s="10">
        <f>D15*6.32</f>
        <v>544.15200000000004</v>
      </c>
    </row>
    <row r="16" spans="1:9" ht="15.75" x14ac:dyDescent="0.25">
      <c r="A16" s="38">
        <v>3</v>
      </c>
      <c r="B16" s="38" t="s">
        <v>38</v>
      </c>
      <c r="C16" s="38"/>
      <c r="D16" s="38">
        <v>56.8</v>
      </c>
      <c r="E16" s="38" t="s">
        <v>39</v>
      </c>
      <c r="F16" s="38" t="s">
        <v>40</v>
      </c>
      <c r="G16" s="38">
        <v>3.4864999999999999</v>
      </c>
      <c r="H16" s="38">
        <v>3019.66</v>
      </c>
      <c r="I16" s="10">
        <f>D16*6.32</f>
        <v>358.976</v>
      </c>
    </row>
    <row r="17" spans="1:9" ht="15.75" x14ac:dyDescent="0.25">
      <c r="A17" s="38">
        <v>4</v>
      </c>
      <c r="B17" s="38" t="s">
        <v>41</v>
      </c>
      <c r="C17" s="38"/>
      <c r="D17" s="38">
        <v>108.3</v>
      </c>
      <c r="E17" s="38" t="s">
        <v>42</v>
      </c>
      <c r="F17" s="38" t="s">
        <v>43</v>
      </c>
      <c r="G17" s="38">
        <v>0.8</v>
      </c>
      <c r="H17" s="38">
        <v>692.88</v>
      </c>
      <c r="I17" s="10">
        <f>D17*6.32</f>
        <v>684.45600000000002</v>
      </c>
    </row>
    <row r="18" spans="1:9" ht="15.75" x14ac:dyDescent="0.25">
      <c r="A18" s="38">
        <v>5</v>
      </c>
      <c r="B18" s="38" t="s">
        <v>44</v>
      </c>
      <c r="C18" s="38"/>
      <c r="D18" s="38">
        <v>69.2</v>
      </c>
      <c r="E18" s="38" t="s">
        <v>45</v>
      </c>
      <c r="F18" s="38" t="s">
        <v>46</v>
      </c>
      <c r="G18" s="38">
        <v>0.28999999999999998</v>
      </c>
      <c r="H18" s="38">
        <v>251.17</v>
      </c>
      <c r="I18" s="10">
        <f>D18*6.32</f>
        <v>437.34400000000005</v>
      </c>
    </row>
    <row r="19" spans="1:9" ht="15.75" x14ac:dyDescent="0.25">
      <c r="A19" s="38"/>
      <c r="B19" s="38"/>
      <c r="C19" s="38"/>
      <c r="D19" s="43">
        <f>SUM(D14:D18)</f>
        <v>414</v>
      </c>
      <c r="E19" s="38"/>
      <c r="F19" s="38"/>
      <c r="G19" s="44">
        <f>SUM(G14:G18)</f>
        <v>5.7270000000000003</v>
      </c>
      <c r="H19" s="38"/>
    </row>
  </sheetData>
  <customSheetViews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1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4"/>
    </customSheetView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6">
    <mergeCell ref="A8:D8"/>
    <mergeCell ref="A9:D9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2020-12-16T14:18:03Z</cp:lastPrinted>
  <dcterms:created xsi:type="dcterms:W3CDTF">1996-10-08T23:32:33Z</dcterms:created>
  <dcterms:modified xsi:type="dcterms:W3CDTF">2021-01-12T17:09:09Z</dcterms:modified>
</cp:coreProperties>
</file>